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ctions" sheetId="1" r:id="rId4"/>
    <sheet state="visible" name="Home Office" sheetId="2" r:id="rId5"/>
    <sheet state="visible" name="Phone &amp; Internet" sheetId="3" r:id="rId6"/>
    <sheet state="visible" name="Mileage Log" sheetId="4" r:id="rId7"/>
    <sheet state="visible" name="Summary" sheetId="5" r:id="rId8"/>
    <sheet state="visible" name="Docs Checklist" sheetId="6" r:id="rId9"/>
  </sheets>
  <definedNames/>
  <calcPr/>
</workbook>
</file>

<file path=xl/sharedStrings.xml><?xml version="1.0" encoding="utf-8"?>
<sst xmlns="http://schemas.openxmlformats.org/spreadsheetml/2006/main" count="90" uniqueCount="90">
  <si>
    <t>Accountable Plan Expense Workbook</t>
  </si>
  <si>
    <r>
      <rPr>
        <rFont val="Calibri"/>
        <color theme="1"/>
        <sz val="11.0"/>
      </rPr>
      <t xml:space="preserve">Use this workbook to substantiate reimbursable expenses under an employer's accountable plan—including Home Office, Phone &amp; Internet, and Business Mileage.  </t>
    </r>
    <r>
      <rPr>
        <rFont val="Calibri"/>
        <b/>
        <color theme="1"/>
        <sz val="11.0"/>
      </rPr>
      <t>Fill out the green highlighted cells only.</t>
    </r>
  </si>
  <si>
    <t>Key IRS rules for an accountable plan (summary):
• Business connection: Expenses must be for work performed as an employee.
• Substantiation: Provide receipts/bills and a clear business purpose within a reasonable time.
• Return excess: Any advance or overpayment must be returned within a reasonable time.
See IRS Publication 463 for recordkeeping guidance, and IRS resources on accountable plans.</t>
  </si>
  <si>
    <t>Home Office methods:
• Simplified method: $5 per sq. ft. (maximum 300 sq. ft.).
• Actual-expense method: allocate indirect expenses by business-use %; add direct office-only costs.
Use the Home Office sheet to enter square footage and expenses; the Summary sheet will compute the reimbursement.</t>
  </si>
  <si>
    <t>Phone &amp; Internet: Enter annual costs and your business-use %. Note that the base charge for the first residential 
landline is generally nondeductible; however, employer-provided or required cell phones for noncompensatory business
reasons may be excludable from income.</t>
  </si>
  <si>
    <t>Mileage: Keep a contemporaneous log with the date, origin, destination, business purpose, and miles. Update the rate 
cell with the IRS standard business mileage rate for the year (pre-filled for 2025).</t>
  </si>
  <si>
    <t>Disclaimer: This template is for recordkeeping convenience only and is not legal or tax advice. Consult your CPA.</t>
  </si>
  <si>
    <t>Home Office — IRS Worksheet (Form 8829 / Pub. 587)</t>
  </si>
  <si>
    <t>Section A — Workspace measurements</t>
  </si>
  <si>
    <t>Section B — Method selection</t>
  </si>
  <si>
    <t>Total area of home (sq ft)</t>
  </si>
  <si>
    <t>Use simplified method? (Yes/No)</t>
  </si>
  <si>
    <t>No</t>
  </si>
  <si>
    <t>Area used regularly &amp; exclusively for business (sq ft)</t>
  </si>
  <si>
    <t>Simplified method rate ($/sq ft)</t>
  </si>
  <si>
    <t>Business-use percentage</t>
  </si>
  <si>
    <t>Simplified method amount</t>
  </si>
  <si>
    <t>Section C — Actual Method Expenses (Annual)</t>
  </si>
  <si>
    <t>Expense Category</t>
  </si>
  <si>
    <t>Indirect (Whole Home)</t>
  </si>
  <si>
    <t>Direct (Office-only)</t>
  </si>
  <si>
    <t>Allowed Indirect</t>
  </si>
  <si>
    <t>Allowed Direct</t>
  </si>
  <si>
    <t>Mortgage interest</t>
  </si>
  <si>
    <t>Real estate taxes</t>
  </si>
  <si>
    <t>Rent (if not owner)</t>
  </si>
  <si>
    <t>Utilities (electric/gas/water/sewer/trash)</t>
  </si>
  <si>
    <t>Repairs &amp; maintenance</t>
  </si>
  <si>
    <t>Homeowners/Renters insurance</t>
  </si>
  <si>
    <t>HOA/condo fees</t>
  </si>
  <si>
    <t>Security system</t>
  </si>
  <si>
    <t>Other (specify)</t>
  </si>
  <si>
    <t>Depreciation (building only)</t>
  </si>
  <si>
    <t>Subtotal</t>
  </si>
  <si>
    <t>Total — Actual Method Allowed</t>
  </si>
  <si>
    <t>Section D — Selected Method (Auto)</t>
  </si>
  <si>
    <t>Allowed Home Office Amount</t>
  </si>
  <si>
    <t>Original cost/basis of home ($)</t>
  </si>
  <si>
    <t>Approximate value of land included in original cost ($) — not depreciable</t>
  </si>
  <si>
    <t>Business-use percentage (links to Section A)</t>
  </si>
  <si>
    <t>Building basis (home cost minus land)</t>
  </si>
  <si>
    <t>Business portion of building basis</t>
  </si>
  <si>
    <t>Annual depreciation (39-year straight-line)</t>
  </si>
  <si>
    <t>Notes: Depreciate the business portion of the building (not land) over 39 years (straight-line) per Pub. 587/Form 8829.</t>
  </si>
  <si>
    <t>Phone &amp; Internet — Business-Use Allocation</t>
  </si>
  <si>
    <t>Service</t>
  </si>
  <si>
    <t>Provider</t>
  </si>
  <si>
    <t>Annual Cost ($)</t>
  </si>
  <si>
    <t>Business-use %</t>
  </si>
  <si>
    <t>Business Portion ($)</t>
  </si>
  <si>
    <t>Notes</t>
  </si>
  <si>
    <t>Cell phone</t>
  </si>
  <si>
    <t>Residential landline</t>
  </si>
  <si>
    <t>Base charge for first residential line generally not reimbursable; long-distance business calls may be.</t>
  </si>
  <si>
    <t>Internet service</t>
  </si>
  <si>
    <t>Total business portion</t>
  </si>
  <si>
    <t>Business Mileage Log</t>
  </si>
  <si>
    <t xml:space="preserve">*If tracking on another app, please enter total here: </t>
  </si>
  <si>
    <t>IRS Standard Business Mileage Rate ($/mile)</t>
  </si>
  <si>
    <t>Date</t>
  </si>
  <si>
    <t>Vehicle</t>
  </si>
  <si>
    <t>Origin</t>
  </si>
  <si>
    <t>Destination</t>
  </si>
  <si>
    <t>Business purpose</t>
  </si>
  <si>
    <t>Odometer start</t>
  </si>
  <si>
    <t>Odometer end</t>
  </si>
  <si>
    <t>Business miles</t>
  </si>
  <si>
    <t>Rate</t>
  </si>
  <si>
    <t>Amount</t>
  </si>
  <si>
    <t>Totals</t>
  </si>
  <si>
    <t>Reimbursement Summary</t>
  </si>
  <si>
    <t>Home Office (selected method)</t>
  </si>
  <si>
    <t>Phone &amp; Internet (business portion total)</t>
  </si>
  <si>
    <t>Mileage (amount total)</t>
  </si>
  <si>
    <t>Grand Total</t>
  </si>
  <si>
    <t>Documentation Checklist</t>
  </si>
  <si>
    <t>☐ Home Office: floorplan or measurements (total and office sq ft)</t>
  </si>
  <si>
    <t>☐ Home Office: photos/diagram of exclusive business use</t>
  </si>
  <si>
    <t>☐ Mortgage interest (Form 1098) or rent ledger</t>
  </si>
  <si>
    <t>☐ Property tax statements</t>
  </si>
  <si>
    <t>☐ Utility bills (electric/gas/water/sewer/trash)</t>
  </si>
  <si>
    <t>☐ Insurance declarations (homeowners/renters)</t>
  </si>
  <si>
    <t>☐ HOA/condo fee statements</t>
  </si>
  <si>
    <t>☐ Repair &amp; maintenance receipts (note office-only repairs separately)</t>
  </si>
  <si>
    <t>☐ Security system invoices</t>
  </si>
  <si>
    <t>☐ Phone bills (cell and/or landline) and Internet statements</t>
  </si>
  <si>
    <t>☐ Mileage log with date, origin/destination, purpose, and miles</t>
  </si>
  <si>
    <t>☐ Odometer readings at start and end of year</t>
  </si>
  <si>
    <t>☐ Employer's written accountable plan policy</t>
  </si>
  <si>
    <t>☐ Expense report forms and submission dates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</si>
</sst>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u/>
      <sz val="14.0"/>
      <color theme="1"/>
      <name val="Calibri"/>
      <scheme val="minor"/>
    </font>
    <font>
      <sz val="11.0"/>
      <color theme="1"/>
      <name val="Calibri"/>
    </font>
    <font>
      <b/>
      <sz val="12.0"/>
      <color theme="1"/>
      <name val="Calibri"/>
      <scheme val="minor"/>
    </font>
    <font>
      <b/>
      <color theme="1"/>
      <name val="Calibri"/>
      <scheme val="minor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DDEBF7"/>
        <bgColor rgb="FFDDEBF7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0" fillId="0" fontId="2" numFmtId="0" xfId="0" applyAlignment="1" applyFont="1">
      <alignment shrinkToFit="0" wrapText="1"/>
    </xf>
    <xf borderId="0" fillId="0" fontId="2" numFmtId="0" xfId="0" applyAlignment="1" applyFont="1">
      <alignment readingOrder="0" shrinkToFit="0" wrapText="1"/>
    </xf>
    <xf borderId="0" fillId="0" fontId="3" numFmtId="0" xfId="0" applyFont="1"/>
    <xf borderId="0" fillId="0" fontId="4" numFmtId="0" xfId="0" applyFont="1"/>
    <xf borderId="0" fillId="0" fontId="5" numFmtId="0" xfId="0" applyFont="1"/>
    <xf borderId="0" fillId="2" fontId="5" numFmtId="0" xfId="0" applyAlignment="1" applyFill="1" applyFont="1">
      <alignment readingOrder="0"/>
    </xf>
    <xf borderId="0" fillId="2" fontId="5" numFmtId="0" xfId="0" applyFont="1"/>
    <xf borderId="0" fillId="0" fontId="2" numFmtId="10" xfId="0" applyFont="1" applyNumberFormat="1"/>
    <xf borderId="1" fillId="3" fontId="4" numFmtId="0" xfId="0" applyBorder="1" applyFill="1" applyFont="1"/>
    <xf borderId="1" fillId="0" fontId="2" numFmtId="0" xfId="0" applyBorder="1" applyFont="1"/>
    <xf borderId="1" fillId="2" fontId="2" numFmtId="0" xfId="0" applyBorder="1" applyFont="1"/>
    <xf borderId="1" fillId="0" fontId="4" numFmtId="0" xfId="0" applyBorder="1" applyFont="1"/>
    <xf borderId="1" fillId="2" fontId="2" numFmtId="0" xfId="0" applyAlignment="1" applyBorder="1" applyFont="1">
      <alignment readingOrder="0"/>
    </xf>
    <xf borderId="1" fillId="0" fontId="2" numFmtId="10" xfId="0" applyBorder="1" applyFont="1" applyNumberFormat="1"/>
    <xf borderId="1" fillId="2" fontId="2" numFmtId="10" xfId="0" applyAlignment="1" applyBorder="1" applyFont="1" applyNumberFormat="1">
      <alignment readingOrder="0"/>
    </xf>
    <xf borderId="1" fillId="2" fontId="2" numFmtId="10" xfId="0" applyBorder="1" applyFont="1" applyNumberFormat="1"/>
    <xf borderId="0" fillId="0" fontId="4" numFmtId="0" xfId="0" applyAlignment="1" applyFont="1">
      <alignment horizontal="right" readingOrder="0"/>
    </xf>
    <xf borderId="0" fillId="0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1647825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20.0"/>
    <col customWidth="1" min="2" max="26" width="8.71"/>
  </cols>
  <sheetData>
    <row r="1" ht="18.0" customHeight="1">
      <c r="A1" s="1" t="s">
        <v>0</v>
      </c>
    </row>
    <row r="2" ht="30.75" customHeight="1">
      <c r="A2" s="2"/>
    </row>
    <row r="3">
      <c r="A3" s="3" t="s">
        <v>1</v>
      </c>
    </row>
    <row r="4">
      <c r="A4" s="2"/>
    </row>
    <row r="5">
      <c r="A5" s="2" t="s">
        <v>2</v>
      </c>
    </row>
    <row r="6">
      <c r="A6" s="2"/>
    </row>
    <row r="7">
      <c r="A7" s="2" t="s">
        <v>3</v>
      </c>
    </row>
    <row r="8">
      <c r="A8" s="2"/>
    </row>
    <row r="9">
      <c r="A9" s="2" t="s">
        <v>4</v>
      </c>
    </row>
    <row r="10">
      <c r="A10" s="2"/>
    </row>
    <row r="11">
      <c r="A11" s="2"/>
    </row>
    <row r="12">
      <c r="A12" s="3" t="s">
        <v>5</v>
      </c>
    </row>
    <row r="13">
      <c r="A13" s="2"/>
    </row>
    <row r="14">
      <c r="A14" s="2"/>
    </row>
    <row r="15">
      <c r="A15" s="3" t="s">
        <v>6</v>
      </c>
    </row>
    <row r="16">
      <c r="A16" s="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0.14"/>
    <col customWidth="1" min="2" max="5" width="24.0"/>
    <col customWidth="1" min="6" max="26" width="8.71"/>
  </cols>
  <sheetData>
    <row r="1">
      <c r="A1" s="4" t="s">
        <v>7</v>
      </c>
    </row>
    <row r="3">
      <c r="A3" s="5" t="s">
        <v>8</v>
      </c>
      <c r="D3" s="5" t="s">
        <v>9</v>
      </c>
    </row>
    <row r="4">
      <c r="A4" s="6" t="s">
        <v>10</v>
      </c>
      <c r="B4" s="7">
        <v>0.0</v>
      </c>
      <c r="D4" s="6" t="s">
        <v>11</v>
      </c>
      <c r="E4" s="8" t="s">
        <v>12</v>
      </c>
    </row>
    <row r="5">
      <c r="A5" s="6" t="s">
        <v>13</v>
      </c>
      <c r="B5" s="7">
        <v>0.0</v>
      </c>
      <c r="D5" s="6" t="s">
        <v>14</v>
      </c>
      <c r="E5" s="6">
        <v>5.0</v>
      </c>
    </row>
    <row r="6">
      <c r="A6" s="6" t="s">
        <v>15</v>
      </c>
      <c r="B6" s="9">
        <f>IFERROR(B5/B4,0)</f>
        <v>0</v>
      </c>
      <c r="D6" s="6" t="s">
        <v>16</v>
      </c>
      <c r="E6" s="6">
        <f>MIN(B5,300)*E5</f>
        <v>0</v>
      </c>
    </row>
    <row r="8">
      <c r="A8" s="5" t="s">
        <v>17</v>
      </c>
    </row>
    <row r="9">
      <c r="A9" s="10" t="s">
        <v>18</v>
      </c>
      <c r="B9" s="10" t="s">
        <v>19</v>
      </c>
      <c r="C9" s="10" t="s">
        <v>20</v>
      </c>
      <c r="D9" s="10" t="s">
        <v>21</v>
      </c>
      <c r="E9" s="10" t="s">
        <v>22</v>
      </c>
    </row>
    <row r="10">
      <c r="A10" s="11" t="s">
        <v>23</v>
      </c>
      <c r="B10" s="12">
        <v>0.0</v>
      </c>
      <c r="C10" s="12">
        <v>0.0</v>
      </c>
      <c r="D10" s="11">
        <f t="shared" ref="D10:D19" si="1">B10*$B$6</f>
        <v>0</v>
      </c>
      <c r="E10" s="11">
        <f t="shared" ref="E10:E19" si="2">C10</f>
        <v>0</v>
      </c>
    </row>
    <row r="11">
      <c r="A11" s="11" t="s">
        <v>24</v>
      </c>
      <c r="B11" s="12">
        <v>0.0</v>
      </c>
      <c r="C11" s="12">
        <v>0.0</v>
      </c>
      <c r="D11" s="11">
        <f t="shared" si="1"/>
        <v>0</v>
      </c>
      <c r="E11" s="11">
        <f t="shared" si="2"/>
        <v>0</v>
      </c>
    </row>
    <row r="12">
      <c r="A12" s="11" t="s">
        <v>25</v>
      </c>
      <c r="B12" s="12">
        <v>0.0</v>
      </c>
      <c r="C12" s="12">
        <v>0.0</v>
      </c>
      <c r="D12" s="11">
        <f t="shared" si="1"/>
        <v>0</v>
      </c>
      <c r="E12" s="11">
        <f t="shared" si="2"/>
        <v>0</v>
      </c>
    </row>
    <row r="13">
      <c r="A13" s="11" t="s">
        <v>26</v>
      </c>
      <c r="B13" s="12">
        <v>0.0</v>
      </c>
      <c r="C13" s="12">
        <v>0.0</v>
      </c>
      <c r="D13" s="11">
        <f t="shared" si="1"/>
        <v>0</v>
      </c>
      <c r="E13" s="11">
        <f t="shared" si="2"/>
        <v>0</v>
      </c>
    </row>
    <row r="14">
      <c r="A14" s="11" t="s">
        <v>27</v>
      </c>
      <c r="B14" s="12">
        <v>0.0</v>
      </c>
      <c r="C14" s="12">
        <v>0.0</v>
      </c>
      <c r="D14" s="11">
        <f t="shared" si="1"/>
        <v>0</v>
      </c>
      <c r="E14" s="11">
        <f t="shared" si="2"/>
        <v>0</v>
      </c>
    </row>
    <row r="15">
      <c r="A15" s="11" t="s">
        <v>28</v>
      </c>
      <c r="B15" s="12">
        <v>0.0</v>
      </c>
      <c r="C15" s="12">
        <v>0.0</v>
      </c>
      <c r="D15" s="11">
        <f t="shared" si="1"/>
        <v>0</v>
      </c>
      <c r="E15" s="11">
        <f t="shared" si="2"/>
        <v>0</v>
      </c>
    </row>
    <row r="16">
      <c r="A16" s="11" t="s">
        <v>29</v>
      </c>
      <c r="B16" s="12">
        <v>0.0</v>
      </c>
      <c r="C16" s="12">
        <v>0.0</v>
      </c>
      <c r="D16" s="11">
        <f t="shared" si="1"/>
        <v>0</v>
      </c>
      <c r="E16" s="11">
        <f t="shared" si="2"/>
        <v>0</v>
      </c>
    </row>
    <row r="17">
      <c r="A17" s="11" t="s">
        <v>30</v>
      </c>
      <c r="B17" s="12">
        <v>0.0</v>
      </c>
      <c r="C17" s="12">
        <v>0.0</v>
      </c>
      <c r="D17" s="11">
        <f t="shared" si="1"/>
        <v>0</v>
      </c>
      <c r="E17" s="11">
        <f t="shared" si="2"/>
        <v>0</v>
      </c>
    </row>
    <row r="18">
      <c r="A18" s="11" t="s">
        <v>31</v>
      </c>
      <c r="B18" s="12">
        <v>0.0</v>
      </c>
      <c r="C18" s="12">
        <v>0.0</v>
      </c>
      <c r="D18" s="11">
        <f t="shared" si="1"/>
        <v>0</v>
      </c>
      <c r="E18" s="11">
        <f t="shared" si="2"/>
        <v>0</v>
      </c>
    </row>
    <row r="19">
      <c r="A19" s="11" t="s">
        <v>32</v>
      </c>
      <c r="B19" s="11">
        <f>B30</f>
        <v>0</v>
      </c>
      <c r="C19" s="11">
        <v>0.0</v>
      </c>
      <c r="D19" s="11">
        <f t="shared" si="1"/>
        <v>0</v>
      </c>
      <c r="E19" s="11">
        <f t="shared" si="2"/>
        <v>0</v>
      </c>
    </row>
    <row r="20">
      <c r="A20" s="13" t="s">
        <v>33</v>
      </c>
      <c r="B20" s="11">
        <f t="shared" ref="B20:E20" si="3">SUM(B10:B19)</f>
        <v>0</v>
      </c>
      <c r="C20" s="11">
        <f t="shared" si="3"/>
        <v>0</v>
      </c>
      <c r="D20" s="11">
        <f t="shared" si="3"/>
        <v>0</v>
      </c>
      <c r="E20" s="11">
        <f t="shared" si="3"/>
        <v>0</v>
      </c>
    </row>
    <row r="21" ht="15.75" customHeight="1">
      <c r="A21" s="5" t="s">
        <v>34</v>
      </c>
      <c r="B21" s="11"/>
      <c r="C21" s="11"/>
      <c r="D21" s="13">
        <f t="shared" ref="D21:E21" si="4">D20</f>
        <v>0</v>
      </c>
      <c r="E21" s="13">
        <f t="shared" si="4"/>
        <v>0</v>
      </c>
    </row>
    <row r="22" ht="15.75" customHeight="1"/>
    <row r="23" ht="15.75" customHeight="1">
      <c r="A23" s="5" t="s">
        <v>35</v>
      </c>
    </row>
    <row r="24" ht="15.75" customHeight="1">
      <c r="A24" s="6" t="s">
        <v>36</v>
      </c>
      <c r="B24" s="11">
        <f>IF($E$4="Yes", $E$6, SUM($D$21,$E$21))</f>
        <v>0</v>
      </c>
    </row>
    <row r="25" ht="15.75" customHeight="1">
      <c r="A25" s="6" t="s">
        <v>37</v>
      </c>
      <c r="B25" s="14">
        <v>0.0</v>
      </c>
    </row>
    <row r="26" ht="15.75" customHeight="1">
      <c r="A26" s="6" t="s">
        <v>38</v>
      </c>
      <c r="B26" s="14">
        <v>0.0</v>
      </c>
    </row>
    <row r="27" ht="15.75" customHeight="1">
      <c r="A27" s="6" t="s">
        <v>39</v>
      </c>
      <c r="B27" s="15">
        <f>$B$6</f>
        <v>0</v>
      </c>
    </row>
    <row r="28" ht="15.75" customHeight="1"/>
    <row r="29" ht="15.75" customHeight="1">
      <c r="A29" s="5" t="s">
        <v>40</v>
      </c>
      <c r="B29" s="11">
        <f>MAX(B25-B26,0)</f>
        <v>0</v>
      </c>
    </row>
    <row r="30" ht="15.75" customHeight="1">
      <c r="A30" s="5" t="s">
        <v>41</v>
      </c>
      <c r="B30" s="11">
        <f>B27*B26</f>
        <v>0</v>
      </c>
    </row>
    <row r="31" ht="15.75" customHeight="1">
      <c r="A31" s="5" t="s">
        <v>42</v>
      </c>
      <c r="B31" s="11">
        <f>IF(B26&gt;0, B29/39, 0)</f>
        <v>0</v>
      </c>
    </row>
    <row r="32" ht="15.75" customHeight="1"/>
    <row r="33" ht="15.75" customHeight="1">
      <c r="A33" s="6" t="s">
        <v>43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>
    <dataValidation type="list" allowBlank="1" sqref="E4">
      <formula1>"Yes,No"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22.0"/>
    <col customWidth="1" min="6" max="6" width="85.86"/>
    <col customWidth="1" min="7" max="25" width="8.71"/>
  </cols>
  <sheetData>
    <row r="1">
      <c r="A1" s="4" t="s">
        <v>44</v>
      </c>
    </row>
    <row r="3">
      <c r="A3" s="10" t="s">
        <v>45</v>
      </c>
      <c r="B3" s="10" t="s">
        <v>46</v>
      </c>
      <c r="C3" s="10" t="s">
        <v>47</v>
      </c>
      <c r="D3" s="10" t="s">
        <v>48</v>
      </c>
      <c r="E3" s="10" t="s">
        <v>49</v>
      </c>
      <c r="F3" s="10" t="s">
        <v>50</v>
      </c>
    </row>
    <row r="4">
      <c r="A4" s="11" t="s">
        <v>51</v>
      </c>
      <c r="B4" s="14"/>
      <c r="C4" s="14">
        <v>0.0</v>
      </c>
      <c r="D4" s="16">
        <v>0.0</v>
      </c>
      <c r="E4" s="11">
        <f t="shared" ref="E4:E6" si="1">C4*D4</f>
        <v>0</v>
      </c>
      <c r="F4" s="11"/>
    </row>
    <row r="5">
      <c r="A5" s="11" t="s">
        <v>52</v>
      </c>
      <c r="B5" s="12"/>
      <c r="C5" s="12">
        <v>0.0</v>
      </c>
      <c r="D5" s="17">
        <v>0.0</v>
      </c>
      <c r="E5" s="11">
        <f t="shared" si="1"/>
        <v>0</v>
      </c>
      <c r="F5" s="11" t="s">
        <v>53</v>
      </c>
    </row>
    <row r="6">
      <c r="A6" s="11" t="s">
        <v>54</v>
      </c>
      <c r="B6" s="12"/>
      <c r="C6" s="12">
        <v>0.0</v>
      </c>
      <c r="D6" s="17">
        <v>0.0</v>
      </c>
      <c r="E6" s="11">
        <f t="shared" si="1"/>
        <v>0</v>
      </c>
      <c r="F6" s="11"/>
    </row>
    <row r="7">
      <c r="A7" s="5" t="s">
        <v>55</v>
      </c>
      <c r="E7" s="5">
        <f>SUM(E4:E6)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57"/>
    <col customWidth="1" min="2" max="10" width="18.0"/>
    <col customWidth="1" min="11" max="26" width="8.71"/>
  </cols>
  <sheetData>
    <row r="1">
      <c r="A1" s="4" t="s">
        <v>56</v>
      </c>
      <c r="C1" s="18" t="s">
        <v>57</v>
      </c>
      <c r="F1" s="8"/>
    </row>
    <row r="2">
      <c r="A2" s="6" t="s">
        <v>58</v>
      </c>
      <c r="B2" s="19">
        <v>0.7</v>
      </c>
    </row>
    <row r="4">
      <c r="A4" s="10" t="s">
        <v>59</v>
      </c>
      <c r="B4" s="10" t="s">
        <v>60</v>
      </c>
      <c r="C4" s="10" t="s">
        <v>61</v>
      </c>
      <c r="D4" s="10" t="s">
        <v>62</v>
      </c>
      <c r="E4" s="10" t="s">
        <v>63</v>
      </c>
      <c r="F4" s="10" t="s">
        <v>64</v>
      </c>
      <c r="G4" s="10" t="s">
        <v>65</v>
      </c>
      <c r="H4" s="10" t="s">
        <v>66</v>
      </c>
      <c r="I4" s="10" t="s">
        <v>67</v>
      </c>
      <c r="J4" s="10" t="s">
        <v>68</v>
      </c>
    </row>
    <row r="5">
      <c r="A5" s="12"/>
      <c r="B5" s="12"/>
      <c r="C5" s="12"/>
      <c r="D5" s="12"/>
      <c r="E5" s="12"/>
      <c r="F5" s="12">
        <v>0.0</v>
      </c>
      <c r="G5" s="12">
        <v>0.0</v>
      </c>
      <c r="H5" s="12">
        <f t="shared" ref="H5:H29" si="1">MAX(G5-F5,0)</f>
        <v>0</v>
      </c>
      <c r="I5" s="11">
        <f t="shared" ref="I5:I29" si="2">$B$2</f>
        <v>0.7</v>
      </c>
      <c r="J5" s="11">
        <f t="shared" ref="J5:J29" si="3">H5*I5</f>
        <v>0</v>
      </c>
    </row>
    <row r="6">
      <c r="A6" s="12"/>
      <c r="B6" s="12"/>
      <c r="C6" s="12"/>
      <c r="D6" s="12"/>
      <c r="E6" s="12"/>
      <c r="F6" s="12">
        <v>0.0</v>
      </c>
      <c r="G6" s="12">
        <v>0.0</v>
      </c>
      <c r="H6" s="12">
        <f t="shared" si="1"/>
        <v>0</v>
      </c>
      <c r="I6" s="11">
        <f t="shared" si="2"/>
        <v>0.7</v>
      </c>
      <c r="J6" s="11">
        <f t="shared" si="3"/>
        <v>0</v>
      </c>
    </row>
    <row r="7">
      <c r="A7" s="12"/>
      <c r="B7" s="12"/>
      <c r="C7" s="12"/>
      <c r="D7" s="12"/>
      <c r="E7" s="12"/>
      <c r="F7" s="12">
        <v>0.0</v>
      </c>
      <c r="G7" s="12">
        <v>0.0</v>
      </c>
      <c r="H7" s="12">
        <f t="shared" si="1"/>
        <v>0</v>
      </c>
      <c r="I7" s="11">
        <f t="shared" si="2"/>
        <v>0.7</v>
      </c>
      <c r="J7" s="11">
        <f t="shared" si="3"/>
        <v>0</v>
      </c>
    </row>
    <row r="8">
      <c r="A8" s="12"/>
      <c r="B8" s="12"/>
      <c r="C8" s="12"/>
      <c r="D8" s="12"/>
      <c r="E8" s="12"/>
      <c r="F8" s="12">
        <v>0.0</v>
      </c>
      <c r="G8" s="12">
        <v>0.0</v>
      </c>
      <c r="H8" s="12">
        <f t="shared" si="1"/>
        <v>0</v>
      </c>
      <c r="I8" s="11">
        <f t="shared" si="2"/>
        <v>0.7</v>
      </c>
      <c r="J8" s="11">
        <f t="shared" si="3"/>
        <v>0</v>
      </c>
    </row>
    <row r="9">
      <c r="A9" s="12"/>
      <c r="B9" s="12"/>
      <c r="C9" s="12"/>
      <c r="D9" s="12"/>
      <c r="E9" s="12"/>
      <c r="F9" s="12">
        <v>0.0</v>
      </c>
      <c r="G9" s="12">
        <v>0.0</v>
      </c>
      <c r="H9" s="12">
        <f t="shared" si="1"/>
        <v>0</v>
      </c>
      <c r="I9" s="11">
        <f t="shared" si="2"/>
        <v>0.7</v>
      </c>
      <c r="J9" s="11">
        <f t="shared" si="3"/>
        <v>0</v>
      </c>
    </row>
    <row r="10">
      <c r="A10" s="12"/>
      <c r="B10" s="12"/>
      <c r="C10" s="12"/>
      <c r="D10" s="12"/>
      <c r="E10" s="12"/>
      <c r="F10" s="12">
        <v>0.0</v>
      </c>
      <c r="G10" s="12">
        <v>0.0</v>
      </c>
      <c r="H10" s="12">
        <f t="shared" si="1"/>
        <v>0</v>
      </c>
      <c r="I10" s="11">
        <f t="shared" si="2"/>
        <v>0.7</v>
      </c>
      <c r="J10" s="11">
        <f t="shared" si="3"/>
        <v>0</v>
      </c>
    </row>
    <row r="11">
      <c r="A11" s="12"/>
      <c r="B11" s="12"/>
      <c r="C11" s="12"/>
      <c r="D11" s="12"/>
      <c r="E11" s="12"/>
      <c r="F11" s="12">
        <v>0.0</v>
      </c>
      <c r="G11" s="12">
        <v>0.0</v>
      </c>
      <c r="H11" s="12">
        <f t="shared" si="1"/>
        <v>0</v>
      </c>
      <c r="I11" s="11">
        <f t="shared" si="2"/>
        <v>0.7</v>
      </c>
      <c r="J11" s="11">
        <f t="shared" si="3"/>
        <v>0</v>
      </c>
    </row>
    <row r="12">
      <c r="A12" s="12"/>
      <c r="B12" s="12"/>
      <c r="C12" s="12"/>
      <c r="D12" s="12"/>
      <c r="E12" s="12"/>
      <c r="F12" s="12">
        <v>0.0</v>
      </c>
      <c r="G12" s="12">
        <v>0.0</v>
      </c>
      <c r="H12" s="12">
        <f t="shared" si="1"/>
        <v>0</v>
      </c>
      <c r="I12" s="11">
        <f t="shared" si="2"/>
        <v>0.7</v>
      </c>
      <c r="J12" s="11">
        <f t="shared" si="3"/>
        <v>0</v>
      </c>
    </row>
    <row r="13">
      <c r="A13" s="12"/>
      <c r="B13" s="12"/>
      <c r="C13" s="12"/>
      <c r="D13" s="12"/>
      <c r="E13" s="12"/>
      <c r="F13" s="12">
        <v>0.0</v>
      </c>
      <c r="G13" s="12">
        <v>0.0</v>
      </c>
      <c r="H13" s="12">
        <f t="shared" si="1"/>
        <v>0</v>
      </c>
      <c r="I13" s="11">
        <f t="shared" si="2"/>
        <v>0.7</v>
      </c>
      <c r="J13" s="11">
        <f t="shared" si="3"/>
        <v>0</v>
      </c>
    </row>
    <row r="14">
      <c r="A14" s="12"/>
      <c r="B14" s="12"/>
      <c r="C14" s="12"/>
      <c r="D14" s="12"/>
      <c r="E14" s="12"/>
      <c r="F14" s="12">
        <v>0.0</v>
      </c>
      <c r="G14" s="12">
        <v>0.0</v>
      </c>
      <c r="H14" s="12">
        <f t="shared" si="1"/>
        <v>0</v>
      </c>
      <c r="I14" s="11">
        <f t="shared" si="2"/>
        <v>0.7</v>
      </c>
      <c r="J14" s="11">
        <f t="shared" si="3"/>
        <v>0</v>
      </c>
    </row>
    <row r="15">
      <c r="A15" s="12"/>
      <c r="B15" s="12"/>
      <c r="C15" s="12"/>
      <c r="D15" s="12"/>
      <c r="E15" s="12"/>
      <c r="F15" s="12">
        <v>0.0</v>
      </c>
      <c r="G15" s="12">
        <v>0.0</v>
      </c>
      <c r="H15" s="12">
        <f t="shared" si="1"/>
        <v>0</v>
      </c>
      <c r="I15" s="11">
        <f t="shared" si="2"/>
        <v>0.7</v>
      </c>
      <c r="J15" s="11">
        <f t="shared" si="3"/>
        <v>0</v>
      </c>
    </row>
    <row r="16">
      <c r="A16" s="12"/>
      <c r="B16" s="12"/>
      <c r="C16" s="12"/>
      <c r="D16" s="12"/>
      <c r="E16" s="12"/>
      <c r="F16" s="12">
        <v>0.0</v>
      </c>
      <c r="G16" s="12">
        <v>0.0</v>
      </c>
      <c r="H16" s="12">
        <f t="shared" si="1"/>
        <v>0</v>
      </c>
      <c r="I16" s="11">
        <f t="shared" si="2"/>
        <v>0.7</v>
      </c>
      <c r="J16" s="11">
        <f t="shared" si="3"/>
        <v>0</v>
      </c>
    </row>
    <row r="17">
      <c r="A17" s="12"/>
      <c r="B17" s="12"/>
      <c r="C17" s="12"/>
      <c r="D17" s="12"/>
      <c r="E17" s="12"/>
      <c r="F17" s="12">
        <v>0.0</v>
      </c>
      <c r="G17" s="12">
        <v>0.0</v>
      </c>
      <c r="H17" s="12">
        <f t="shared" si="1"/>
        <v>0</v>
      </c>
      <c r="I17" s="11">
        <f t="shared" si="2"/>
        <v>0.7</v>
      </c>
      <c r="J17" s="11">
        <f t="shared" si="3"/>
        <v>0</v>
      </c>
    </row>
    <row r="18">
      <c r="A18" s="12"/>
      <c r="B18" s="12"/>
      <c r="C18" s="12"/>
      <c r="D18" s="12"/>
      <c r="E18" s="12"/>
      <c r="F18" s="12">
        <v>0.0</v>
      </c>
      <c r="G18" s="12">
        <v>0.0</v>
      </c>
      <c r="H18" s="12">
        <f t="shared" si="1"/>
        <v>0</v>
      </c>
      <c r="I18" s="11">
        <f t="shared" si="2"/>
        <v>0.7</v>
      </c>
      <c r="J18" s="11">
        <f t="shared" si="3"/>
        <v>0</v>
      </c>
    </row>
    <row r="19">
      <c r="A19" s="12"/>
      <c r="B19" s="12"/>
      <c r="C19" s="12"/>
      <c r="D19" s="12"/>
      <c r="E19" s="12"/>
      <c r="F19" s="12">
        <v>0.0</v>
      </c>
      <c r="G19" s="12">
        <v>0.0</v>
      </c>
      <c r="H19" s="12">
        <f t="shared" si="1"/>
        <v>0</v>
      </c>
      <c r="I19" s="11">
        <f t="shared" si="2"/>
        <v>0.7</v>
      </c>
      <c r="J19" s="11">
        <f t="shared" si="3"/>
        <v>0</v>
      </c>
    </row>
    <row r="20">
      <c r="A20" s="12"/>
      <c r="B20" s="12"/>
      <c r="C20" s="12"/>
      <c r="D20" s="12"/>
      <c r="E20" s="12"/>
      <c r="F20" s="12">
        <v>0.0</v>
      </c>
      <c r="G20" s="12">
        <v>0.0</v>
      </c>
      <c r="H20" s="12">
        <f t="shared" si="1"/>
        <v>0</v>
      </c>
      <c r="I20" s="11">
        <f t="shared" si="2"/>
        <v>0.7</v>
      </c>
      <c r="J20" s="11">
        <f t="shared" si="3"/>
        <v>0</v>
      </c>
    </row>
    <row r="21" ht="15.75" customHeight="1">
      <c r="A21" s="12"/>
      <c r="B21" s="12"/>
      <c r="C21" s="12"/>
      <c r="D21" s="12"/>
      <c r="E21" s="12"/>
      <c r="F21" s="12">
        <v>0.0</v>
      </c>
      <c r="G21" s="12">
        <v>0.0</v>
      </c>
      <c r="H21" s="12">
        <f t="shared" si="1"/>
        <v>0</v>
      </c>
      <c r="I21" s="11">
        <f t="shared" si="2"/>
        <v>0.7</v>
      </c>
      <c r="J21" s="11">
        <f t="shared" si="3"/>
        <v>0</v>
      </c>
    </row>
    <row r="22" ht="15.75" customHeight="1">
      <c r="A22" s="12"/>
      <c r="B22" s="12"/>
      <c r="C22" s="12"/>
      <c r="D22" s="12"/>
      <c r="E22" s="12"/>
      <c r="F22" s="12">
        <v>0.0</v>
      </c>
      <c r="G22" s="12">
        <v>0.0</v>
      </c>
      <c r="H22" s="12">
        <f t="shared" si="1"/>
        <v>0</v>
      </c>
      <c r="I22" s="11">
        <f t="shared" si="2"/>
        <v>0.7</v>
      </c>
      <c r="J22" s="11">
        <f t="shared" si="3"/>
        <v>0</v>
      </c>
    </row>
    <row r="23" ht="15.75" customHeight="1">
      <c r="A23" s="12"/>
      <c r="B23" s="12"/>
      <c r="C23" s="12"/>
      <c r="D23" s="12"/>
      <c r="E23" s="12"/>
      <c r="F23" s="12">
        <v>0.0</v>
      </c>
      <c r="G23" s="12">
        <v>0.0</v>
      </c>
      <c r="H23" s="12">
        <f t="shared" si="1"/>
        <v>0</v>
      </c>
      <c r="I23" s="11">
        <f t="shared" si="2"/>
        <v>0.7</v>
      </c>
      <c r="J23" s="11">
        <f t="shared" si="3"/>
        <v>0</v>
      </c>
    </row>
    <row r="24" ht="15.75" customHeight="1">
      <c r="A24" s="12"/>
      <c r="B24" s="12"/>
      <c r="C24" s="12"/>
      <c r="D24" s="12"/>
      <c r="E24" s="12"/>
      <c r="F24" s="12">
        <v>0.0</v>
      </c>
      <c r="G24" s="12">
        <v>0.0</v>
      </c>
      <c r="H24" s="12">
        <f t="shared" si="1"/>
        <v>0</v>
      </c>
      <c r="I24" s="11">
        <f t="shared" si="2"/>
        <v>0.7</v>
      </c>
      <c r="J24" s="11">
        <f t="shared" si="3"/>
        <v>0</v>
      </c>
    </row>
    <row r="25" ht="15.75" customHeight="1">
      <c r="A25" s="12"/>
      <c r="B25" s="12"/>
      <c r="C25" s="12"/>
      <c r="D25" s="12"/>
      <c r="E25" s="12"/>
      <c r="F25" s="12">
        <v>0.0</v>
      </c>
      <c r="G25" s="12">
        <v>0.0</v>
      </c>
      <c r="H25" s="12">
        <f t="shared" si="1"/>
        <v>0</v>
      </c>
      <c r="I25" s="11">
        <f t="shared" si="2"/>
        <v>0.7</v>
      </c>
      <c r="J25" s="11">
        <f t="shared" si="3"/>
        <v>0</v>
      </c>
    </row>
    <row r="26" ht="15.75" customHeight="1">
      <c r="A26" s="12"/>
      <c r="B26" s="12"/>
      <c r="C26" s="12"/>
      <c r="D26" s="12"/>
      <c r="E26" s="12"/>
      <c r="F26" s="12">
        <v>0.0</v>
      </c>
      <c r="G26" s="12">
        <v>0.0</v>
      </c>
      <c r="H26" s="12">
        <f t="shared" si="1"/>
        <v>0</v>
      </c>
      <c r="I26" s="11">
        <f t="shared" si="2"/>
        <v>0.7</v>
      </c>
      <c r="J26" s="11">
        <f t="shared" si="3"/>
        <v>0</v>
      </c>
    </row>
    <row r="27" ht="15.75" customHeight="1">
      <c r="A27" s="12"/>
      <c r="B27" s="12"/>
      <c r="C27" s="12"/>
      <c r="D27" s="12"/>
      <c r="E27" s="12"/>
      <c r="F27" s="12">
        <v>0.0</v>
      </c>
      <c r="G27" s="12">
        <v>0.0</v>
      </c>
      <c r="H27" s="12">
        <f t="shared" si="1"/>
        <v>0</v>
      </c>
      <c r="I27" s="11">
        <f t="shared" si="2"/>
        <v>0.7</v>
      </c>
      <c r="J27" s="11">
        <f t="shared" si="3"/>
        <v>0</v>
      </c>
    </row>
    <row r="28" ht="15.75" customHeight="1">
      <c r="A28" s="12"/>
      <c r="B28" s="12"/>
      <c r="C28" s="12"/>
      <c r="D28" s="12"/>
      <c r="E28" s="12"/>
      <c r="F28" s="12">
        <v>0.0</v>
      </c>
      <c r="G28" s="12">
        <v>0.0</v>
      </c>
      <c r="H28" s="12">
        <f t="shared" si="1"/>
        <v>0</v>
      </c>
      <c r="I28" s="11">
        <f t="shared" si="2"/>
        <v>0.7</v>
      </c>
      <c r="J28" s="11">
        <f t="shared" si="3"/>
        <v>0</v>
      </c>
    </row>
    <row r="29" ht="15.75" customHeight="1">
      <c r="A29" s="12"/>
      <c r="B29" s="12"/>
      <c r="C29" s="12"/>
      <c r="D29" s="12"/>
      <c r="E29" s="12"/>
      <c r="F29" s="12">
        <v>0.0</v>
      </c>
      <c r="G29" s="12">
        <v>0.0</v>
      </c>
      <c r="H29" s="12">
        <f t="shared" si="1"/>
        <v>0</v>
      </c>
      <c r="I29" s="11">
        <f t="shared" si="2"/>
        <v>0.7</v>
      </c>
      <c r="J29" s="11">
        <f t="shared" si="3"/>
        <v>0</v>
      </c>
    </row>
    <row r="30" ht="15.75" customHeight="1">
      <c r="G30" s="5" t="s">
        <v>69</v>
      </c>
      <c r="H30" s="5">
        <f>if(F1=0,SUM(H5:H29),F1)</f>
        <v>0</v>
      </c>
      <c r="J30" s="5">
        <f>SUM(J5:J29)</f>
        <v>0</v>
      </c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1:E1"/>
  </mergeCells>
  <printOptions/>
  <pageMargins bottom="1.0" footer="0.0" header="0.0" left="0.75" right="0.75" top="1.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8.0"/>
    <col customWidth="1" min="2" max="2" width="22.0"/>
    <col customWidth="1" min="3" max="26" width="8.71"/>
  </cols>
  <sheetData>
    <row r="1">
      <c r="A1" s="4" t="s">
        <v>70</v>
      </c>
    </row>
    <row r="3">
      <c r="A3" s="6" t="s">
        <v>71</v>
      </c>
      <c r="B3" s="6">
        <f>IF('Home Office'!$E$4="Yes", 'Home Office'!$E$6, 'Home Office'!$D$21+'Home Office'!$E$21)</f>
        <v>0</v>
      </c>
    </row>
    <row r="4">
      <c r="A4" s="6" t="s">
        <v>72</v>
      </c>
      <c r="B4" s="6">
        <f>'Phone &amp; Internet'!$E$7</f>
        <v>0</v>
      </c>
    </row>
    <row r="5">
      <c r="A5" s="6" t="s">
        <v>73</v>
      </c>
      <c r="B5" s="6">
        <f>'Mileage Log'!$J$30</f>
        <v>0</v>
      </c>
    </row>
    <row r="7">
      <c r="A7" s="6" t="s">
        <v>74</v>
      </c>
      <c r="B7" s="6">
        <f>SUM(B3:B5)</f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0.0"/>
    <col customWidth="1" min="2" max="26" width="8.71"/>
  </cols>
  <sheetData>
    <row r="1">
      <c r="A1" s="4" t="s">
        <v>75</v>
      </c>
    </row>
    <row r="3">
      <c r="A3" s="2" t="s">
        <v>76</v>
      </c>
    </row>
    <row r="4">
      <c r="A4" s="2" t="s">
        <v>77</v>
      </c>
    </row>
    <row r="5">
      <c r="A5" s="2" t="s">
        <v>78</v>
      </c>
    </row>
    <row r="6">
      <c r="A6" s="2" t="s">
        <v>79</v>
      </c>
    </row>
    <row r="7">
      <c r="A7" s="2" t="s">
        <v>80</v>
      </c>
    </row>
    <row r="8">
      <c r="A8" s="2" t="s">
        <v>81</v>
      </c>
    </row>
    <row r="9">
      <c r="A9" s="2" t="s">
        <v>82</v>
      </c>
    </row>
    <row r="10">
      <c r="A10" s="2" t="s">
        <v>83</v>
      </c>
    </row>
    <row r="11">
      <c r="A11" s="2" t="s">
        <v>84</v>
      </c>
    </row>
    <row r="12">
      <c r="A12" s="2" t="s">
        <v>85</v>
      </c>
    </row>
    <row r="13">
      <c r="A13" s="2" t="s">
        <v>86</v>
      </c>
    </row>
    <row r="14">
      <c r="A14" s="2" t="s">
        <v>87</v>
      </c>
    </row>
    <row r="15">
      <c r="A15" s="2" t="s">
        <v>88</v>
      </c>
    </row>
    <row r="16">
      <c r="A16" s="2" t="s">
        <v>89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</worksheet>
</file>